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SA charges\2021-22\Q4\Annexures for Q4 (Excel)\"/>
    </mc:Choice>
  </mc:AlternateContent>
  <xr:revisionPtr revIDLastSave="0" documentId="13_ncr:1_{0F22744B-9605-4F12-8EFF-47C1576F1280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Actual Sales 21-22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6" i="8" l="1"/>
  <c r="N15" i="8"/>
  <c r="N14" i="8"/>
  <c r="N13" i="8"/>
  <c r="N17" i="8" s="1"/>
  <c r="N12" i="8"/>
  <c r="N6" i="8"/>
  <c r="N7" i="8"/>
  <c r="N8" i="8"/>
  <c r="N5" i="8"/>
  <c r="M17" i="8"/>
  <c r="L17" i="8"/>
  <c r="K17" i="8"/>
  <c r="J17" i="8"/>
  <c r="I17" i="8"/>
  <c r="M9" i="8"/>
  <c r="M10" i="8" s="1"/>
  <c r="L9" i="8"/>
  <c r="L10" i="8" s="1"/>
  <c r="K9" i="8"/>
  <c r="K10" i="8" s="1"/>
  <c r="J9" i="8"/>
  <c r="J10" i="8" s="1"/>
  <c r="I9" i="8"/>
  <c r="I10" i="8" s="1"/>
  <c r="H17" i="8"/>
  <c r="G17" i="8"/>
  <c r="F17" i="8"/>
  <c r="E17" i="8"/>
  <c r="D17" i="8"/>
  <c r="C17" i="8"/>
  <c r="B17" i="8"/>
  <c r="H9" i="8"/>
  <c r="H10" i="8" s="1"/>
  <c r="G9" i="8"/>
  <c r="G10" i="8" s="1"/>
  <c r="G18" i="8" s="1"/>
  <c r="F9" i="8"/>
  <c r="F10" i="8" s="1"/>
  <c r="E9" i="8"/>
  <c r="E10" i="8" s="1"/>
  <c r="D9" i="8"/>
  <c r="C9" i="8"/>
  <c r="C10" i="8" s="1"/>
  <c r="B9" i="8"/>
  <c r="B10" i="8" s="1"/>
  <c r="C18" i="8" l="1"/>
  <c r="J18" i="8"/>
  <c r="N9" i="8"/>
  <c r="N10" i="8" s="1"/>
  <c r="N18" i="8" s="1"/>
  <c r="I18" i="8"/>
  <c r="M18" i="8"/>
  <c r="L18" i="8"/>
  <c r="K18" i="8"/>
  <c r="F18" i="8"/>
  <c r="B18" i="8"/>
  <c r="E18" i="8"/>
  <c r="H18" i="8"/>
  <c r="D10" i="8"/>
  <c r="D18" i="8" l="1"/>
</calcChain>
</file>

<file path=xl/sharedStrings.xml><?xml version="1.0" encoding="utf-8"?>
<sst xmlns="http://schemas.openxmlformats.org/spreadsheetml/2006/main" count="19" uniqueCount="14">
  <si>
    <t>Category</t>
  </si>
  <si>
    <t>LT</t>
  </si>
  <si>
    <t>Domestic</t>
  </si>
  <si>
    <t>Commercial</t>
  </si>
  <si>
    <t>Industry</t>
  </si>
  <si>
    <t>Institutional</t>
  </si>
  <si>
    <t>LT Total</t>
  </si>
  <si>
    <t>HT</t>
  </si>
  <si>
    <t>HT Total</t>
  </si>
  <si>
    <t>Total (LT+HT)</t>
  </si>
  <si>
    <t>Total</t>
  </si>
  <si>
    <t>APCPDCL - Category wise Sales actuals (MU) for FY 2021-22</t>
  </si>
  <si>
    <t>Agriculture &amp; Related</t>
  </si>
  <si>
    <t>ANNEXURE-VII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</si>
</sst>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8"/>
  <sheetViews>
    <sheetView tabSelected="1" zoomScaleSheetLayoutView="100" workbookViewId="0">
      <selection activeCell="C10" sqref="C10"/>
    </sheetView>
  </sheetViews>
  <sheetFormatPr defaultRowHeight="27" customHeight="1" x14ac:dyDescent="0.25"/>
  <cols>
    <col min="1" max="1" width="24.140625" style="10" customWidth="1"/>
    <col min="2" max="14" width="12.42578125" style="1" customWidth="1"/>
    <col min="15" max="16384" width="9.140625" style="1"/>
  </cols>
  <sheetData>
    <row r="1" spans="1:14" ht="27" customHeight="1" x14ac:dyDescent="0.25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7" customHeight="1" x14ac:dyDescent="0.25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7" customHeight="1" x14ac:dyDescent="0.25">
      <c r="A3" s="2" t="s">
        <v>0</v>
      </c>
      <c r="B3" s="3">
        <v>44287</v>
      </c>
      <c r="C3" s="3">
        <v>44317</v>
      </c>
      <c r="D3" s="3">
        <v>44348</v>
      </c>
      <c r="E3" s="3">
        <v>44378</v>
      </c>
      <c r="F3" s="3">
        <v>44409</v>
      </c>
      <c r="G3" s="3">
        <v>44440</v>
      </c>
      <c r="H3" s="3">
        <v>44470</v>
      </c>
      <c r="I3" s="3">
        <v>44501</v>
      </c>
      <c r="J3" s="3">
        <v>44531</v>
      </c>
      <c r="K3" s="3">
        <v>44562</v>
      </c>
      <c r="L3" s="3">
        <v>44593</v>
      </c>
      <c r="M3" s="3">
        <v>44621</v>
      </c>
      <c r="N3" s="3" t="s">
        <v>10</v>
      </c>
    </row>
    <row r="4" spans="1:14" ht="27" customHeight="1" x14ac:dyDescent="0.25">
      <c r="A4" s="2" t="s">
        <v>1</v>
      </c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7" customHeight="1" x14ac:dyDescent="0.25">
      <c r="A5" s="6" t="s">
        <v>2</v>
      </c>
      <c r="B5" s="7">
        <v>531.29774166699997</v>
      </c>
      <c r="C5" s="8">
        <v>560.61625183299998</v>
      </c>
      <c r="D5" s="7">
        <v>506.20230983300002</v>
      </c>
      <c r="E5" s="7">
        <v>488.73676583300005</v>
      </c>
      <c r="F5" s="7">
        <v>479.94036783299998</v>
      </c>
      <c r="G5" s="7">
        <v>466.36892750000004</v>
      </c>
      <c r="H5" s="7">
        <v>456.61502366600007</v>
      </c>
      <c r="I5" s="7">
        <v>368.0322415</v>
      </c>
      <c r="J5" s="8">
        <v>340.58064816699999</v>
      </c>
      <c r="K5" s="7">
        <v>340.86669750000004</v>
      </c>
      <c r="L5" s="7">
        <v>337.61306450000001</v>
      </c>
      <c r="M5" s="7">
        <v>460.75856099999999</v>
      </c>
      <c r="N5" s="7">
        <f>SUM(B5:M5)</f>
        <v>5337.6286008319994</v>
      </c>
    </row>
    <row r="6" spans="1:14" ht="27" customHeight="1" x14ac:dyDescent="0.25">
      <c r="A6" s="6" t="s">
        <v>3</v>
      </c>
      <c r="B6" s="7">
        <v>81.838000999000002</v>
      </c>
      <c r="C6" s="8">
        <v>66.584502166999997</v>
      </c>
      <c r="D6" s="7">
        <v>69.108130666000008</v>
      </c>
      <c r="E6" s="7">
        <v>77.110968999999997</v>
      </c>
      <c r="F6" s="7">
        <v>81.414692000000002</v>
      </c>
      <c r="G6" s="7">
        <v>80.526201</v>
      </c>
      <c r="H6" s="7">
        <v>82.918430999999998</v>
      </c>
      <c r="I6" s="7">
        <v>72.356932999999998</v>
      </c>
      <c r="J6" s="7">
        <v>73.561920000000001</v>
      </c>
      <c r="K6" s="7">
        <v>68.387482000000006</v>
      </c>
      <c r="L6" s="7">
        <v>69.937269999999998</v>
      </c>
      <c r="M6" s="7">
        <v>90.881459500000005</v>
      </c>
      <c r="N6" s="7">
        <f t="shared" ref="N6:N9" si="0">SUM(B6:M6)</f>
        <v>914.62599133200001</v>
      </c>
    </row>
    <row r="7" spans="1:14" ht="27" customHeight="1" x14ac:dyDescent="0.25">
      <c r="A7" s="6" t="s">
        <v>4</v>
      </c>
      <c r="B7" s="7">
        <v>44.262872000000002</v>
      </c>
      <c r="C7" s="8">
        <v>37.7451115</v>
      </c>
      <c r="D7" s="7">
        <v>40.498416499999998</v>
      </c>
      <c r="E7" s="7">
        <v>42.232875</v>
      </c>
      <c r="F7" s="7">
        <v>39.657533999999998</v>
      </c>
      <c r="G7" s="7">
        <v>36.846946000000003</v>
      </c>
      <c r="H7" s="7">
        <v>37.361426999999999</v>
      </c>
      <c r="I7" s="7">
        <v>34.462012000000001</v>
      </c>
      <c r="J7" s="7">
        <v>40.920880999999994</v>
      </c>
      <c r="K7" s="7">
        <v>42.417226999999997</v>
      </c>
      <c r="L7" s="7">
        <v>41.118979166999999</v>
      </c>
      <c r="M7" s="7">
        <v>44.388514000000001</v>
      </c>
      <c r="N7" s="7">
        <f t="shared" si="0"/>
        <v>481.91279516700001</v>
      </c>
    </row>
    <row r="8" spans="1:14" ht="27" customHeight="1" x14ac:dyDescent="0.25">
      <c r="A8" s="6" t="s">
        <v>5</v>
      </c>
      <c r="B8" s="7">
        <v>26.744958999999998</v>
      </c>
      <c r="C8" s="8">
        <v>25.117159999999998</v>
      </c>
      <c r="D8" s="7">
        <v>24.183755999999999</v>
      </c>
      <c r="E8" s="7">
        <v>24.646643999999998</v>
      </c>
      <c r="F8" s="7">
        <v>25.271853999999998</v>
      </c>
      <c r="G8" s="7">
        <v>25.204284000000001</v>
      </c>
      <c r="H8" s="7">
        <v>25.919362000000003</v>
      </c>
      <c r="I8" s="7">
        <v>24.231859</v>
      </c>
      <c r="J8" s="7">
        <v>25.919844000000001</v>
      </c>
      <c r="K8" s="7">
        <v>25.147046833000001</v>
      </c>
      <c r="L8" s="7">
        <v>23.549661999999998</v>
      </c>
      <c r="M8" s="7">
        <v>27.859108000000003</v>
      </c>
      <c r="N8" s="7">
        <f t="shared" si="0"/>
        <v>303.79553883300002</v>
      </c>
    </row>
    <row r="9" spans="1:14" ht="27" customHeight="1" x14ac:dyDescent="0.25">
      <c r="A9" s="6" t="s">
        <v>12</v>
      </c>
      <c r="B9" s="7">
        <f>100.473433+180.26</f>
        <v>280.73343299999999</v>
      </c>
      <c r="C9" s="8">
        <f>98.49+135.47</f>
        <v>233.95999999999998</v>
      </c>
      <c r="D9" s="7">
        <f>90.415623+118.9</f>
        <v>209.31562300000002</v>
      </c>
      <c r="E9" s="7">
        <f>83.988725667+77.05</f>
        <v>161.03872566699999</v>
      </c>
      <c r="F9" s="7">
        <f>83.886098+159.17</f>
        <v>243.05609799999999</v>
      </c>
      <c r="G9" s="7">
        <f>85.021895+142.67</f>
        <v>227.69189499999999</v>
      </c>
      <c r="H9" s="7">
        <f>94.086828+213.94</f>
        <v>308.02682800000002</v>
      </c>
      <c r="I9" s="7">
        <f>79.077288+85.17</f>
        <v>164.247288</v>
      </c>
      <c r="J9" s="7">
        <f>82.003831+149.41</f>
        <v>231.41383100000002</v>
      </c>
      <c r="K9" s="7">
        <f>84.14355+169.9</f>
        <v>254.04355000000001</v>
      </c>
      <c r="L9" s="7">
        <f>88.206591+200.39</f>
        <v>288.59659099999999</v>
      </c>
      <c r="M9" s="7">
        <f>106.222895+243.6250437</f>
        <v>349.84793869999999</v>
      </c>
      <c r="N9" s="7">
        <f t="shared" si="0"/>
        <v>2951.9718013669999</v>
      </c>
    </row>
    <row r="10" spans="1:14" ht="27" customHeight="1" x14ac:dyDescent="0.25">
      <c r="A10" s="2" t="s">
        <v>6</v>
      </c>
      <c r="B10" s="9">
        <f t="shared" ref="B10:H10" si="1">SUM(B5:B9)</f>
        <v>964.87700666599994</v>
      </c>
      <c r="C10" s="9">
        <f t="shared" si="1"/>
        <v>924.0230254999999</v>
      </c>
      <c r="D10" s="9">
        <f t="shared" si="1"/>
        <v>849.30823599900009</v>
      </c>
      <c r="E10" s="9">
        <f t="shared" si="1"/>
        <v>793.76597950000007</v>
      </c>
      <c r="F10" s="9">
        <f t="shared" si="1"/>
        <v>869.34054583299996</v>
      </c>
      <c r="G10" s="9">
        <f t="shared" si="1"/>
        <v>836.63825350000002</v>
      </c>
      <c r="H10" s="9">
        <f t="shared" si="1"/>
        <v>910.84107166600018</v>
      </c>
      <c r="I10" s="9">
        <f t="shared" ref="I10" si="2">SUM(I5:I9)</f>
        <v>663.33033349999994</v>
      </c>
      <c r="J10" s="9">
        <f t="shared" ref="J10:N10" si="3">SUM(J5:J9)</f>
        <v>712.39712416700002</v>
      </c>
      <c r="K10" s="9">
        <f t="shared" si="3"/>
        <v>730.86200333300008</v>
      </c>
      <c r="L10" s="9">
        <f t="shared" si="3"/>
        <v>760.81556666699998</v>
      </c>
      <c r="M10" s="9">
        <f t="shared" si="3"/>
        <v>973.73558119999996</v>
      </c>
      <c r="N10" s="9">
        <f t="shared" si="3"/>
        <v>9989.9347275309992</v>
      </c>
    </row>
    <row r="11" spans="1:14" ht="27" customHeight="1" x14ac:dyDescent="0.25">
      <c r="A11" s="2" t="s">
        <v>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27" customHeight="1" x14ac:dyDescent="0.25">
      <c r="A12" s="6" t="s">
        <v>2</v>
      </c>
      <c r="B12" s="7">
        <v>1.1351349599999998</v>
      </c>
      <c r="C12" s="7">
        <v>1.2497880400000001</v>
      </c>
      <c r="D12" s="7">
        <v>1.17115474</v>
      </c>
      <c r="E12" s="7">
        <v>1.0940690000000002</v>
      </c>
      <c r="F12" s="7">
        <v>1.1691767800000001</v>
      </c>
      <c r="G12" s="7">
        <v>1.1270304600000001</v>
      </c>
      <c r="H12" s="7">
        <v>1.22330546</v>
      </c>
      <c r="I12" s="7">
        <v>0.97841362000000009</v>
      </c>
      <c r="J12" s="7">
        <v>0.98858192</v>
      </c>
      <c r="K12" s="7">
        <v>0.91277054000000013</v>
      </c>
      <c r="L12" s="7">
        <v>0.90515588000000002</v>
      </c>
      <c r="M12" s="7">
        <v>1.2135738599999999</v>
      </c>
      <c r="N12" s="7">
        <f t="shared" ref="N12:N16" si="4">SUM(B12:M12)</f>
        <v>13.168155260000001</v>
      </c>
    </row>
    <row r="13" spans="1:14" ht="27" customHeight="1" x14ac:dyDescent="0.25">
      <c r="A13" s="6" t="s">
        <v>3</v>
      </c>
      <c r="B13" s="7">
        <v>33.241613460000003</v>
      </c>
      <c r="C13" s="7">
        <v>24.275511759999997</v>
      </c>
      <c r="D13" s="7">
        <v>23.904617500000001</v>
      </c>
      <c r="E13" s="7">
        <v>27.720046919999998</v>
      </c>
      <c r="F13" s="7">
        <v>32.884225669999999</v>
      </c>
      <c r="G13" s="7">
        <v>32.825503339999997</v>
      </c>
      <c r="H13" s="7">
        <v>35.993134589999997</v>
      </c>
      <c r="I13" s="7">
        <v>31.52762817</v>
      </c>
      <c r="J13" s="7">
        <v>31.239510339999995</v>
      </c>
      <c r="K13" s="7">
        <v>26.251769719999999</v>
      </c>
      <c r="L13" s="7">
        <v>28.539743720000001</v>
      </c>
      <c r="M13" s="7">
        <v>38.885096060000002</v>
      </c>
      <c r="N13" s="7">
        <f t="shared" si="4"/>
        <v>367.28840125000005</v>
      </c>
    </row>
    <row r="14" spans="1:14" ht="27" customHeight="1" x14ac:dyDescent="0.25">
      <c r="A14" s="6" t="s">
        <v>4</v>
      </c>
      <c r="B14" s="7">
        <v>273.40724707999999</v>
      </c>
      <c r="C14" s="7">
        <v>237.49129020000004</v>
      </c>
      <c r="D14" s="7">
        <v>249.27728943999998</v>
      </c>
      <c r="E14" s="7">
        <v>255.05707643</v>
      </c>
      <c r="F14" s="7">
        <v>262.95483283999999</v>
      </c>
      <c r="G14" s="7">
        <v>242.28378691000003</v>
      </c>
      <c r="H14" s="7">
        <v>264.69641436000001</v>
      </c>
      <c r="I14" s="7">
        <v>238.87160531000001</v>
      </c>
      <c r="J14" s="7">
        <v>263.52592279999999</v>
      </c>
      <c r="K14" s="7">
        <v>253.60991479</v>
      </c>
      <c r="L14" s="7">
        <v>257.56140488000005</v>
      </c>
      <c r="M14" s="7">
        <v>287.52780865</v>
      </c>
      <c r="N14" s="7">
        <f t="shared" si="4"/>
        <v>3086.2645936900008</v>
      </c>
    </row>
    <row r="15" spans="1:14" ht="27" customHeight="1" x14ac:dyDescent="0.25">
      <c r="A15" s="6" t="s">
        <v>5</v>
      </c>
      <c r="B15" s="7">
        <v>33.741850100000001</v>
      </c>
      <c r="C15" s="7">
        <v>33.697601200000001</v>
      </c>
      <c r="D15" s="7">
        <v>35.967269399999999</v>
      </c>
      <c r="E15" s="7">
        <v>38.968290400000001</v>
      </c>
      <c r="F15" s="7">
        <v>39.333935700000005</v>
      </c>
      <c r="G15" s="7">
        <v>36.922298300000001</v>
      </c>
      <c r="H15" s="7">
        <v>39.658989699999992</v>
      </c>
      <c r="I15" s="7">
        <v>43.070994499999998</v>
      </c>
      <c r="J15" s="7">
        <v>45.793243500000003</v>
      </c>
      <c r="K15" s="7">
        <v>45.543233129999997</v>
      </c>
      <c r="L15" s="7">
        <v>42.814428500000005</v>
      </c>
      <c r="M15" s="7">
        <v>48.193173630000004</v>
      </c>
      <c r="N15" s="7">
        <f t="shared" si="4"/>
        <v>483.70530805999999</v>
      </c>
    </row>
    <row r="16" spans="1:14" ht="27" customHeight="1" x14ac:dyDescent="0.25">
      <c r="A16" s="6" t="s">
        <v>12</v>
      </c>
      <c r="B16" s="7">
        <v>7.7932211300000001</v>
      </c>
      <c r="C16" s="7">
        <v>2.851413</v>
      </c>
      <c r="D16" s="7">
        <v>1.633867</v>
      </c>
      <c r="E16" s="7">
        <v>1.8882328599999998</v>
      </c>
      <c r="F16" s="7">
        <v>3.9350222500000003</v>
      </c>
      <c r="G16" s="7">
        <v>4.4686940599999998</v>
      </c>
      <c r="H16" s="7">
        <v>7.1515096700000003</v>
      </c>
      <c r="I16" s="7">
        <v>4.08329188</v>
      </c>
      <c r="J16" s="7">
        <v>8.4473321099999996</v>
      </c>
      <c r="K16" s="7">
        <v>7.7259512499999996</v>
      </c>
      <c r="L16" s="7">
        <v>9.3347540599999999</v>
      </c>
      <c r="M16" s="7">
        <v>10.76305425</v>
      </c>
      <c r="N16" s="7">
        <f t="shared" si="4"/>
        <v>70.076343519999995</v>
      </c>
    </row>
    <row r="17" spans="1:14" ht="27" customHeight="1" x14ac:dyDescent="0.25">
      <c r="A17" s="2" t="s">
        <v>8</v>
      </c>
      <c r="B17" s="9">
        <f t="shared" ref="B17:H17" si="5">SUM(B12:B16)</f>
        <v>349.31906673000003</v>
      </c>
      <c r="C17" s="9">
        <f t="shared" si="5"/>
        <v>299.5656042</v>
      </c>
      <c r="D17" s="9">
        <f t="shared" si="5"/>
        <v>311.95419808000003</v>
      </c>
      <c r="E17" s="9">
        <f t="shared" si="5"/>
        <v>324.72771561000002</v>
      </c>
      <c r="F17" s="9">
        <f t="shared" si="5"/>
        <v>340.27719323999997</v>
      </c>
      <c r="G17" s="9">
        <f t="shared" si="5"/>
        <v>317.62731307000007</v>
      </c>
      <c r="H17" s="9">
        <f t="shared" si="5"/>
        <v>348.72335378000002</v>
      </c>
      <c r="I17" s="9">
        <f t="shared" ref="I17:N17" si="6">SUM(I12:I16)</f>
        <v>318.53193347999996</v>
      </c>
      <c r="J17" s="9">
        <f t="shared" si="6"/>
        <v>349.99459066999998</v>
      </c>
      <c r="K17" s="9">
        <f t="shared" si="6"/>
        <v>334.04363942999998</v>
      </c>
      <c r="L17" s="9">
        <f t="shared" si="6"/>
        <v>339.15548704000008</v>
      </c>
      <c r="M17" s="9">
        <f t="shared" si="6"/>
        <v>386.58270644999999</v>
      </c>
      <c r="N17" s="9">
        <f t="shared" si="6"/>
        <v>4020.5028017800009</v>
      </c>
    </row>
    <row r="18" spans="1:14" ht="27" customHeight="1" x14ac:dyDescent="0.25">
      <c r="A18" s="2" t="s">
        <v>9</v>
      </c>
      <c r="B18" s="9">
        <f t="shared" ref="B18:N18" si="7">B17+B10</f>
        <v>1314.196073396</v>
      </c>
      <c r="C18" s="9">
        <f t="shared" si="7"/>
        <v>1223.5886297</v>
      </c>
      <c r="D18" s="9">
        <f t="shared" si="7"/>
        <v>1161.2624340790001</v>
      </c>
      <c r="E18" s="9">
        <f t="shared" si="7"/>
        <v>1118.4936951100001</v>
      </c>
      <c r="F18" s="9">
        <f t="shared" si="7"/>
        <v>1209.6177390729999</v>
      </c>
      <c r="G18" s="9">
        <f t="shared" si="7"/>
        <v>1154.2655665700001</v>
      </c>
      <c r="H18" s="9">
        <f t="shared" si="7"/>
        <v>1259.5644254460003</v>
      </c>
      <c r="I18" s="9">
        <f t="shared" si="7"/>
        <v>981.86226697999996</v>
      </c>
      <c r="J18" s="9">
        <f t="shared" si="7"/>
        <v>1062.3917148370001</v>
      </c>
      <c r="K18" s="9">
        <f t="shared" si="7"/>
        <v>1064.9056427630001</v>
      </c>
      <c r="L18" s="9">
        <f t="shared" si="7"/>
        <v>1099.971053707</v>
      </c>
      <c r="M18" s="9">
        <f t="shared" si="7"/>
        <v>1360.31828765</v>
      </c>
      <c r="N18" s="9">
        <f t="shared" si="7"/>
        <v>14010.437529311001</v>
      </c>
    </row>
  </sheetData>
  <mergeCells count="2">
    <mergeCell ref="A1:N1"/>
    <mergeCell ref="A2:N2"/>
  </mergeCells>
  <printOptions horizontalCentered="1"/>
  <pageMargins left="0.19685039370078741" right="0.19685039370078741" top="0.51181102362204722" bottom="0.51181102362204722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Actual Sales 21-22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RAC</cp:lastModifiedBy>
  <cp:lastPrinted>2022-07-28T06:34:49Z</cp:lastPrinted>
  <dcterms:created xsi:type="dcterms:W3CDTF">2022-06-21T06:12:45Z</dcterms:created>
  <dcterms:modified xsi:type="dcterms:W3CDTF">2022-08-08T11:10:01Z</dcterms:modified>
</cp:coreProperties>
</file>